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 2018\TRANSPARENCIA OLI 2018\INFORMACION TRANSPARENCIA 2018\TRANSPARENCIA 2018\SEPTIEMBRE 2018\ESTADO SE INGRESOS Y EGRESOS 2018 PENDIENTE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C66" i="1"/>
  <c r="G62" i="1"/>
  <c r="C61" i="1"/>
  <c r="G59" i="1"/>
  <c r="C56" i="1"/>
  <c r="C55" i="1" s="1"/>
  <c r="G55" i="1"/>
  <c r="G53" i="1"/>
  <c r="G48" i="1" s="1"/>
  <c r="C50" i="1"/>
  <c r="C49" i="1"/>
  <c r="C43" i="1"/>
  <c r="C38" i="1"/>
  <c r="C35" i="1"/>
  <c r="G29" i="1"/>
  <c r="C20" i="1"/>
  <c r="C17" i="1"/>
  <c r="C10" i="1"/>
  <c r="C8" i="1" s="1"/>
  <c r="G9" i="1"/>
  <c r="G8" i="1"/>
  <c r="G7" i="1"/>
  <c r="G6" i="1"/>
  <c r="G5" i="1" l="1"/>
</calcChain>
</file>

<file path=xl/sharedStrings.xml><?xml version="1.0" encoding="utf-8"?>
<sst xmlns="http://schemas.openxmlformats.org/spreadsheetml/2006/main" count="100" uniqueCount="100">
  <si>
    <t>MUNICIPIO DE SAN JUANITO DE ESCOBEDO JALISCO</t>
  </si>
  <si>
    <t>ESTADO DE INGRESOS Y EGRESOS</t>
  </si>
  <si>
    <t>DEL 1 AL 31 DE JULIO DE 2018</t>
  </si>
  <si>
    <t>I N G R E S O S</t>
  </si>
  <si>
    <t>E  G  R  E  S  O  S</t>
  </si>
  <si>
    <t>SERVICIOS PERSONALES</t>
  </si>
  <si>
    <t>DIETAS</t>
  </si>
  <si>
    <t>SUELDOS BASE AL PERSONAL PERMANENTE</t>
  </si>
  <si>
    <t>I M P U E S T O S</t>
  </si>
  <si>
    <t>SUELDO BASE AL PERSONAL EVENTUAL</t>
  </si>
  <si>
    <t>PREDIOS RUSTICOS</t>
  </si>
  <si>
    <t>MATERIALES Y SUMINISTROS</t>
  </si>
  <si>
    <t>PREDIOS URBANOS</t>
  </si>
  <si>
    <t>MATERIALES, UTILES Y EQUIPOS MENORES DE OFICINA</t>
  </si>
  <si>
    <t>TRANSMISIONES PATRIMONIALES</t>
  </si>
  <si>
    <t>MATERIALES Y UTILES DE IMPRESIÓN Y REPRODUCCION</t>
  </si>
  <si>
    <t>MATERIALES, UTILES Y EQUIPOS MENORES DE LA TENOLOGIA</t>
  </si>
  <si>
    <t>MATERIAL DE LIMPIEZA</t>
  </si>
  <si>
    <t>MATERIALES PARA EL REGISTRO E IDENTIFICACION DE BIENES</t>
  </si>
  <si>
    <t>PRODUCTOS ALIMENTICIOS PARA PERSONAS</t>
  </si>
  <si>
    <t>PRODUCTOS MINERALES NO METALICOS</t>
  </si>
  <si>
    <t>D E R E C H O S</t>
  </si>
  <si>
    <t>MATERIAL ELECTRICO Y ELECTRONICIO</t>
  </si>
  <si>
    <t>PUESTOS PERMANENTES Y EVENTUALES</t>
  </si>
  <si>
    <t>OTROS MATERIALES Y ARTICULOS PARA LA CONSTRUCCION</t>
  </si>
  <si>
    <t>LOTES USO PERPETUIDAD Y TEMPORAL</t>
  </si>
  <si>
    <t>FERTILIZANTES, PESTICIDAS Y OTROS PDTOS. QUIMICOS</t>
  </si>
  <si>
    <t>LICENCIAS MUNICIPALES</t>
  </si>
  <si>
    <t>MEDICINAS Y PRODUCTOS FARMACEUTICOS</t>
  </si>
  <si>
    <t>LICENCIAS DE CONSTRUCCION</t>
  </si>
  <si>
    <t>MATEROALES, ACCESORIOS Y SUMINISTROS MEDICOS</t>
  </si>
  <si>
    <t>DESIGNACION DE NUMERO OFICIAL</t>
  </si>
  <si>
    <t>OTROS PRODUCTOS QUIMICOS</t>
  </si>
  <si>
    <t>INHUMACIONES Y REINHUMACIONES</t>
  </si>
  <si>
    <t>COMBUSTIBLES Y LUBRICANTES</t>
  </si>
  <si>
    <t>SERVICIO DOMESTICO</t>
  </si>
  <si>
    <t>PRENDAS DE SEGURIDAD Y PROTECCION PERSONAL</t>
  </si>
  <si>
    <t>20 % PARA EL SANEAMIENTO DE LAS AGUAS RESIDUALES</t>
  </si>
  <si>
    <t>ARTICULOS DEPORTIVOS</t>
  </si>
  <si>
    <t>3% PARA LA INFRAESTRUCTURA. BASICA EXISTENTE</t>
  </si>
  <si>
    <t>REFACCIONES Y ACCS, MENORES DE EQUIPO DE COMPUTO</t>
  </si>
  <si>
    <t>AUTORIZACION DE MATANZA</t>
  </si>
  <si>
    <t>REFACCIONES Y ACCESORIOS MENORES DE EQ. DE TRANSPORTE</t>
  </si>
  <si>
    <t>EXPEDICION DE CERTIF. CERTIFICAC CONSTANC.  COPIAS</t>
  </si>
  <si>
    <t>REFACCIONES Y ACCESORIOS MENORES DE MAQ. Y OTROS EQ.</t>
  </si>
  <si>
    <t>CERTIFICACIONES CATASTRALES</t>
  </si>
  <si>
    <t>SERVICIOS GENERALES</t>
  </si>
  <si>
    <t>REVISION Y AUTORIZACION DE AVALUOS</t>
  </si>
  <si>
    <t>ENERGIA ELECTRICA</t>
  </si>
  <si>
    <t xml:space="preserve">GAS </t>
  </si>
  <si>
    <t>AGUA</t>
  </si>
  <si>
    <t>TELEFONIA TRADICIONAL</t>
  </si>
  <si>
    <t>TELEFONIA CELULAR</t>
  </si>
  <si>
    <t>P R O D U C T O S</t>
  </si>
  <si>
    <t>ARRENDAMIENTO DE MAQUINARIA</t>
  </si>
  <si>
    <t>FORMAS Y EDICIONES IMPRESAS</t>
  </si>
  <si>
    <t>SERVICIOS LEGALES DE CONTABILIDAD, AUDITORIA Y RELAC.</t>
  </si>
  <si>
    <t xml:space="preserve">SERVICIOS DE DISEÑO, ARQUITECECTURA, INGENIERIA </t>
  </si>
  <si>
    <t>OTROS PRODUCTOS NO ESPECIFICADOS</t>
  </si>
  <si>
    <t>SERVICIOS DE CAPACITACION</t>
  </si>
  <si>
    <t>SERVICIOS DE APOYO ADMINISTRATIVO</t>
  </si>
  <si>
    <t>SERVICIOS FINANCIEROS Y BANCARIOS</t>
  </si>
  <si>
    <t>FLETES Y MANIOBRAS</t>
  </si>
  <si>
    <t>CONSERVACION Y MANTENIMIENTO DE MENOR DE INMUEBLES</t>
  </si>
  <si>
    <t>APTOVECHAMIENTOS</t>
  </si>
  <si>
    <t>REPARAC. Y MANTENIMIENTO DE EQUIPO DE TRANSPORTE</t>
  </si>
  <si>
    <t>MULTAS</t>
  </si>
  <si>
    <t>INSTALACION, REPARACION Y MANT. DE MAQUINARIA Y OTROS E</t>
  </si>
  <si>
    <t>APROVECHAMIENTOS POR APORTACIONES Y COOP</t>
  </si>
  <si>
    <t>VIATICOS EN EL PAIS</t>
  </si>
  <si>
    <t>GASTOS DE ORDEN SOCIAL Y CULTURAL</t>
  </si>
  <si>
    <t>PENAS, MULTAS, ACCESORIOS Y ACTUALIZACIONES</t>
  </si>
  <si>
    <t>TRANSFERENCIAS SUBSIDIOS Y OTRAS AYUDAS</t>
  </si>
  <si>
    <t>P A R T I C I P A C I O N E S</t>
  </si>
  <si>
    <t>TRANSFERENCIAS AL D I F</t>
  </si>
  <si>
    <t>PARTICIPACIONES FEDERALES</t>
  </si>
  <si>
    <t>AYUDAS SOCIALES A PERSONAS</t>
  </si>
  <si>
    <t>PARTICIPACIONES ESTATALES</t>
  </si>
  <si>
    <t>AYUDAS SOCIALES A INSTITUCIONES DE ENSEÑANZA</t>
  </si>
  <si>
    <t>AYUDAS SOCIALES A INSTITUCIONES SIN FINES DE LUCRO</t>
  </si>
  <si>
    <t>JUBILACIONES</t>
  </si>
  <si>
    <t>TRANSFERENCIAS A FIDEICOMISOS DELPODER EJECUTIVO</t>
  </si>
  <si>
    <t>A P O R T A C I O N E S    F E D E R A L E S</t>
  </si>
  <si>
    <t>BIENES MUEBLES E INMUEBLES</t>
  </si>
  <si>
    <t>DEL FONDO DE INFRAESTRUCTURA</t>
  </si>
  <si>
    <t>EQUIPO DE COMPUTO DE TECNOLOGIAS DE LA INFORMAC</t>
  </si>
  <si>
    <t>RENDIMIENTOS FINANCIEROS DEL FONDO DE INFRAESTRUCT</t>
  </si>
  <si>
    <t>HERRAMIENTAS Y MAQUINAS-HERRAMIENTA</t>
  </si>
  <si>
    <t>DEL FONDO DE FORTALECIMIENTO MUNICIPAL</t>
  </si>
  <si>
    <t>LICENCIAS INFORMATICAS E INTELECTUALES</t>
  </si>
  <si>
    <t>INVERSION PUBLICA</t>
  </si>
  <si>
    <t>EDIFICACION NO HABITACIONAL</t>
  </si>
  <si>
    <t>C O N V E N I O S</t>
  </si>
  <si>
    <t>DIVISION DE TERRENOS Y CONST. DE OBRAS DE URBANIZAC.</t>
  </si>
  <si>
    <t>CONVENIOS ESTATALES</t>
  </si>
  <si>
    <t>DEUDA PUBLICA</t>
  </si>
  <si>
    <t>AMORTIZACION DE LA DEUDA INTERNA CON INST. DE CREDITO</t>
  </si>
  <si>
    <t>INTERESES DE LA DEUDA INTERNA CON INSTITUC. DE CREDITO</t>
  </si>
  <si>
    <t>TOTAL DE INGRESOS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</si>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</sst>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name val="Arial Black"/>
      <family val="2"/>
    </font>
    <font>
      <b/>
      <sz val="8"/>
      <color theme="1"/>
      <name val="Calibri Light"/>
      <family val="2"/>
    </font>
    <font>
      <b/>
      <i/>
      <sz val="8"/>
      <name val="Calibri"/>
      <family val="2"/>
      <scheme val="minor"/>
    </font>
    <font>
      <b/>
      <u/>
      <sz val="8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sz val="8"/>
      <color indexed="8"/>
      <name val="Arial Narrow"/>
      <family val="2"/>
    </font>
    <font>
      <b/>
      <i/>
      <u/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3" fontId="2" fillId="2" borderId="1" xfId="1" applyFont="1" applyFill="1" applyBorder="1" applyAlignment="1"/>
    <xf numFmtId="43" fontId="3" fillId="0" borderId="0" xfId="1" applyFont="1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5" fillId="0" borderId="6" xfId="0" applyFont="1" applyFill="1" applyBorder="1" applyAlignment="1">
      <alignment horizontal="center"/>
    </xf>
    <xf numFmtId="0" fontId="7" fillId="0" borderId="7" xfId="0" applyFont="1" applyBorder="1"/>
    <xf numFmtId="0" fontId="8" fillId="0" borderId="1" xfId="0" applyFont="1" applyFill="1" applyBorder="1" applyAlignment="1">
      <alignment horizontal="center"/>
    </xf>
    <xf numFmtId="43" fontId="7" fillId="3" borderId="1" xfId="1" applyFont="1" applyFill="1" applyBorder="1" applyAlignment="1"/>
    <xf numFmtId="0" fontId="9" fillId="0" borderId="1" xfId="0" applyFont="1" applyFill="1" applyBorder="1" applyAlignment="1"/>
    <xf numFmtId="0" fontId="10" fillId="0" borderId="1" xfId="0" applyFont="1" applyFill="1" applyBorder="1" applyAlignment="1"/>
    <xf numFmtId="43" fontId="2" fillId="2" borderId="8" xfId="1" applyFont="1" applyFill="1" applyBorder="1" applyAlignment="1"/>
    <xf numFmtId="43" fontId="7" fillId="3" borderId="0" xfId="1" applyFont="1" applyFill="1" applyBorder="1" applyAlignment="1"/>
    <xf numFmtId="43" fontId="2" fillId="0" borderId="6" xfId="1" applyFont="1" applyFill="1" applyBorder="1" applyAlignment="1"/>
    <xf numFmtId="0" fontId="7" fillId="0" borderId="0" xfId="0" applyFont="1" applyBorder="1" applyAlignment="1"/>
    <xf numFmtId="0" fontId="7" fillId="0" borderId="5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43" fontId="2" fillId="4" borderId="10" xfId="1" applyFont="1" applyFill="1" applyBorder="1" applyAlignment="1"/>
    <xf numFmtId="43" fontId="7" fillId="3" borderId="10" xfId="1" applyFont="1" applyFill="1" applyBorder="1" applyAlignment="1"/>
    <xf numFmtId="0" fontId="11" fillId="0" borderId="10" xfId="0" applyFont="1" applyBorder="1" applyAlignment="1">
      <alignment horizontal="left"/>
    </xf>
    <xf numFmtId="43" fontId="2" fillId="4" borderId="11" xfId="1" applyFont="1" applyFill="1" applyBorder="1" applyAlignment="1"/>
    <xf numFmtId="0" fontId="7" fillId="0" borderId="5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43" fontId="2" fillId="0" borderId="0" xfId="1" applyFont="1" applyFill="1" applyBorder="1" applyAlignment="1">
      <alignment wrapText="1"/>
    </xf>
    <xf numFmtId="43" fontId="7" fillId="3" borderId="0" xfId="1" applyFont="1" applyFill="1" applyBorder="1" applyAlignment="1">
      <alignment wrapText="1"/>
    </xf>
    <xf numFmtId="43" fontId="3" fillId="0" borderId="6" xfId="1" applyFont="1" applyFill="1" applyBorder="1" applyAlignment="1">
      <alignment wrapText="1"/>
    </xf>
    <xf numFmtId="0" fontId="0" fillId="0" borderId="0" xfId="0" applyAlignment="1">
      <alignment wrapText="1"/>
    </xf>
    <xf numFmtId="0" fontId="7" fillId="2" borderId="5" xfId="0" applyFont="1" applyFill="1" applyBorder="1" applyAlignment="1">
      <alignment horizontal="left" wrapText="1"/>
    </xf>
    <xf numFmtId="43" fontId="2" fillId="2" borderId="0" xfId="1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9" fillId="0" borderId="5" xfId="0" applyFont="1" applyFill="1" applyBorder="1" applyAlignment="1">
      <alignment horizontal="left" wrapText="1"/>
    </xf>
    <xf numFmtId="43" fontId="3" fillId="0" borderId="0" xfId="1" applyFont="1" applyFill="1" applyBorder="1" applyAlignment="1">
      <alignment wrapText="1"/>
    </xf>
    <xf numFmtId="43" fontId="2" fillId="2" borderId="6" xfId="1" applyFont="1" applyFill="1" applyBorder="1" applyAlignment="1">
      <alignment wrapText="1"/>
    </xf>
    <xf numFmtId="43" fontId="2" fillId="0" borderId="6" xfId="1" applyFont="1" applyFill="1" applyBorder="1" applyAlignment="1">
      <alignment wrapText="1"/>
    </xf>
    <xf numFmtId="0" fontId="7" fillId="0" borderId="0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52" workbookViewId="0">
      <selection activeCell="G67" sqref="G67"/>
    </sheetView>
  </sheetViews>
  <sheetFormatPr baseColWidth="10" defaultRowHeight="15" x14ac:dyDescent="0.25"/>
  <cols>
    <col min="1" max="1" width="5.140625" customWidth="1"/>
    <col min="2" max="2" width="30.42578125" customWidth="1"/>
    <col min="3" max="3" width="14.5703125" customWidth="1"/>
    <col min="4" max="4" width="1.5703125" customWidth="1"/>
    <col min="5" max="5" width="4.7109375" customWidth="1"/>
    <col min="6" max="6" width="30.28515625" customWidth="1"/>
    <col min="7" max="7" width="13.5703125" customWidth="1"/>
  </cols>
  <sheetData>
    <row r="1" spans="1:7" x14ac:dyDescent="0.25">
      <c r="A1" s="3" t="s">
        <v>0</v>
      </c>
      <c r="B1" s="4"/>
      <c r="C1" s="4"/>
      <c r="D1" s="4"/>
      <c r="E1" s="4"/>
      <c r="F1" s="4"/>
      <c r="G1" s="5"/>
    </row>
    <row r="2" spans="1:7" x14ac:dyDescent="0.25">
      <c r="A2" s="6" t="s">
        <v>1</v>
      </c>
      <c r="B2" s="7"/>
      <c r="C2" s="7"/>
      <c r="D2" s="7"/>
      <c r="E2" s="7"/>
      <c r="F2" s="7"/>
      <c r="G2" s="8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ht="15.75" thickBot="1" x14ac:dyDescent="0.3">
      <c r="A4" s="9" t="s">
        <v>3</v>
      </c>
      <c r="B4" s="10"/>
      <c r="C4" s="10"/>
      <c r="D4" s="11"/>
      <c r="E4" s="10" t="s">
        <v>4</v>
      </c>
      <c r="F4" s="10"/>
      <c r="G4" s="12"/>
    </row>
    <row r="5" spans="1:7" x14ac:dyDescent="0.25">
      <c r="A5" s="13"/>
      <c r="B5" s="14"/>
      <c r="C5" s="1"/>
      <c r="D5" s="15"/>
      <c r="E5" s="16"/>
      <c r="F5" s="17" t="s">
        <v>5</v>
      </c>
      <c r="G5" s="18">
        <f>SUM(G6:G8)</f>
        <v>1027871.1100000001</v>
      </c>
    </row>
    <row r="6" spans="1:7" s="36" customFormat="1" x14ac:dyDescent="0.25">
      <c r="A6" s="31"/>
      <c r="B6" s="32"/>
      <c r="C6" s="33"/>
      <c r="D6" s="34"/>
      <c r="E6" s="32">
        <v>1111</v>
      </c>
      <c r="F6" s="32" t="s">
        <v>6</v>
      </c>
      <c r="G6" s="35">
        <f>300390-100130</f>
        <v>200260</v>
      </c>
    </row>
    <row r="7" spans="1:7" s="36" customFormat="1" ht="23.25" x14ac:dyDescent="0.25">
      <c r="A7" s="37"/>
      <c r="B7" s="32"/>
      <c r="C7" s="38"/>
      <c r="D7" s="34"/>
      <c r="E7" s="32">
        <v>1131</v>
      </c>
      <c r="F7" s="32" t="s">
        <v>7</v>
      </c>
      <c r="G7" s="35">
        <f>891284.66-185243.68-94445.44-12123.1</f>
        <v>599472.44000000006</v>
      </c>
    </row>
    <row r="8" spans="1:7" s="36" customFormat="1" x14ac:dyDescent="0.25">
      <c r="A8" s="39"/>
      <c r="B8" s="40" t="s">
        <v>8</v>
      </c>
      <c r="C8" s="38">
        <f>SUM(C9:C11)</f>
        <v>58468.59</v>
      </c>
      <c r="D8" s="34"/>
      <c r="E8" s="32">
        <v>1221</v>
      </c>
      <c r="F8" s="32" t="s">
        <v>9</v>
      </c>
      <c r="G8" s="35">
        <f>333358.67-83394.53-21825.47</f>
        <v>228138.66999999998</v>
      </c>
    </row>
    <row r="9" spans="1:7" s="36" customFormat="1" x14ac:dyDescent="0.25">
      <c r="A9" s="41">
        <v>12110</v>
      </c>
      <c r="B9" s="32" t="s">
        <v>10</v>
      </c>
      <c r="C9" s="42">
        <v>4736.88</v>
      </c>
      <c r="D9" s="34"/>
      <c r="E9" s="32"/>
      <c r="F9" s="40" t="s">
        <v>11</v>
      </c>
      <c r="G9" s="43">
        <f>SUM(G10:G28)</f>
        <v>373803.79</v>
      </c>
    </row>
    <row r="10" spans="1:7" s="36" customFormat="1" ht="23.25" x14ac:dyDescent="0.25">
      <c r="A10" s="41">
        <v>12120</v>
      </c>
      <c r="B10" s="32" t="s">
        <v>12</v>
      </c>
      <c r="C10" s="42">
        <f>4084.94+1099.62+24994.6</f>
        <v>30179.159999999996</v>
      </c>
      <c r="D10" s="34"/>
      <c r="E10" s="32">
        <v>2111</v>
      </c>
      <c r="F10" s="32" t="s">
        <v>13</v>
      </c>
      <c r="G10" s="35">
        <v>7876.42</v>
      </c>
    </row>
    <row r="11" spans="1:7" s="36" customFormat="1" ht="23.25" x14ac:dyDescent="0.25">
      <c r="A11" s="41">
        <v>12210</v>
      </c>
      <c r="B11" s="32" t="s">
        <v>14</v>
      </c>
      <c r="C11" s="42">
        <v>23552.55</v>
      </c>
      <c r="D11" s="34"/>
      <c r="E11" s="32">
        <v>2121</v>
      </c>
      <c r="F11" s="32" t="s">
        <v>15</v>
      </c>
      <c r="G11" s="35">
        <v>2355.8000000000002</v>
      </c>
    </row>
    <row r="12" spans="1:7" s="36" customFormat="1" ht="23.25" x14ac:dyDescent="0.25">
      <c r="A12" s="41"/>
      <c r="B12" s="32"/>
      <c r="C12" s="42"/>
      <c r="D12" s="34"/>
      <c r="E12" s="32">
        <v>2141</v>
      </c>
      <c r="F12" s="32" t="s">
        <v>16</v>
      </c>
      <c r="G12" s="35">
        <v>6500.04</v>
      </c>
    </row>
    <row r="13" spans="1:7" s="36" customFormat="1" x14ac:dyDescent="0.25">
      <c r="A13" s="41"/>
      <c r="B13" s="32"/>
      <c r="C13" s="42"/>
      <c r="D13" s="34"/>
      <c r="E13" s="32">
        <v>2161</v>
      </c>
      <c r="F13" s="32" t="s">
        <v>17</v>
      </c>
      <c r="G13" s="35">
        <v>1591.6</v>
      </c>
    </row>
    <row r="14" spans="1:7" s="36" customFormat="1" ht="23.25" x14ac:dyDescent="0.25">
      <c r="A14" s="41"/>
      <c r="B14" s="32"/>
      <c r="C14" s="42"/>
      <c r="D14" s="34"/>
      <c r="E14" s="32">
        <v>2181</v>
      </c>
      <c r="F14" s="32" t="s">
        <v>18</v>
      </c>
      <c r="G14" s="35">
        <v>2290</v>
      </c>
    </row>
    <row r="15" spans="1:7" s="36" customFormat="1" ht="23.25" x14ac:dyDescent="0.25">
      <c r="A15" s="41"/>
      <c r="B15" s="32"/>
      <c r="C15" s="33"/>
      <c r="D15" s="34"/>
      <c r="E15" s="32">
        <v>2211</v>
      </c>
      <c r="F15" s="32" t="s">
        <v>19</v>
      </c>
      <c r="G15" s="35">
        <v>796</v>
      </c>
    </row>
    <row r="16" spans="1:7" s="36" customFormat="1" x14ac:dyDescent="0.25">
      <c r="A16" s="41"/>
      <c r="B16" s="32"/>
      <c r="C16" s="33"/>
      <c r="D16" s="34"/>
      <c r="E16" s="32">
        <v>2411</v>
      </c>
      <c r="F16" s="32" t="s">
        <v>20</v>
      </c>
      <c r="G16" s="35">
        <v>3712</v>
      </c>
    </row>
    <row r="17" spans="1:7" s="36" customFormat="1" x14ac:dyDescent="0.25">
      <c r="A17" s="41"/>
      <c r="B17" s="40" t="s">
        <v>21</v>
      </c>
      <c r="C17" s="38">
        <f>SUM(C18:C30)</f>
        <v>109437.77000000002</v>
      </c>
      <c r="D17" s="34"/>
      <c r="E17" s="32">
        <v>2461</v>
      </c>
      <c r="F17" s="32" t="s">
        <v>22</v>
      </c>
      <c r="G17" s="35">
        <v>2906.5</v>
      </c>
    </row>
    <row r="18" spans="1:7" s="36" customFormat="1" ht="23.25" x14ac:dyDescent="0.25">
      <c r="A18" s="41">
        <v>41120</v>
      </c>
      <c r="B18" s="32" t="s">
        <v>23</v>
      </c>
      <c r="C18" s="42">
        <v>53472</v>
      </c>
      <c r="D18" s="34"/>
      <c r="E18" s="32">
        <v>2491</v>
      </c>
      <c r="F18" s="32" t="s">
        <v>24</v>
      </c>
      <c r="G18" s="35">
        <v>20943.669999999998</v>
      </c>
    </row>
    <row r="19" spans="1:7" s="36" customFormat="1" ht="23.25" x14ac:dyDescent="0.25">
      <c r="A19" s="41">
        <v>41310</v>
      </c>
      <c r="B19" s="32" t="s">
        <v>25</v>
      </c>
      <c r="C19" s="42">
        <v>1584</v>
      </c>
      <c r="D19" s="34"/>
      <c r="E19" s="32">
        <v>2521</v>
      </c>
      <c r="F19" s="32" t="s">
        <v>26</v>
      </c>
      <c r="G19" s="35">
        <v>1260</v>
      </c>
    </row>
    <row r="20" spans="1:7" s="36" customFormat="1" ht="23.25" x14ac:dyDescent="0.25">
      <c r="A20" s="41">
        <v>43012</v>
      </c>
      <c r="B20" s="32" t="s">
        <v>27</v>
      </c>
      <c r="C20" s="42">
        <f>878+3071</f>
        <v>3949</v>
      </c>
      <c r="D20" s="34"/>
      <c r="E20" s="32">
        <v>2531</v>
      </c>
      <c r="F20" s="32" t="s">
        <v>28</v>
      </c>
      <c r="G20" s="35">
        <v>3265</v>
      </c>
    </row>
    <row r="21" spans="1:7" s="36" customFormat="1" ht="23.25" x14ac:dyDescent="0.25">
      <c r="A21" s="41">
        <v>43030</v>
      </c>
      <c r="B21" s="32" t="s">
        <v>29</v>
      </c>
      <c r="C21" s="42">
        <v>307.25</v>
      </c>
      <c r="D21" s="34"/>
      <c r="E21" s="32">
        <v>2541</v>
      </c>
      <c r="F21" s="32" t="s">
        <v>30</v>
      </c>
      <c r="G21" s="35">
        <v>7062.31</v>
      </c>
    </row>
    <row r="22" spans="1:7" s="36" customFormat="1" x14ac:dyDescent="0.25">
      <c r="A22" s="41">
        <v>43041</v>
      </c>
      <c r="B22" s="32" t="s">
        <v>31</v>
      </c>
      <c r="C22" s="42">
        <v>496.18</v>
      </c>
      <c r="D22" s="34"/>
      <c r="E22" s="32">
        <v>2591</v>
      </c>
      <c r="F22" s="32" t="s">
        <v>32</v>
      </c>
      <c r="G22" s="35">
        <v>6380</v>
      </c>
    </row>
    <row r="23" spans="1:7" s="36" customFormat="1" x14ac:dyDescent="0.25">
      <c r="A23" s="41">
        <v>43070</v>
      </c>
      <c r="B23" s="32" t="s">
        <v>33</v>
      </c>
      <c r="C23" s="42">
        <v>132</v>
      </c>
      <c r="D23" s="34"/>
      <c r="E23" s="32">
        <v>2611</v>
      </c>
      <c r="F23" s="32" t="s">
        <v>34</v>
      </c>
      <c r="G23" s="35">
        <v>267670.18</v>
      </c>
    </row>
    <row r="24" spans="1:7" s="36" customFormat="1" ht="23.25" x14ac:dyDescent="0.25">
      <c r="A24" s="41">
        <v>43090</v>
      </c>
      <c r="B24" s="32" t="s">
        <v>35</v>
      </c>
      <c r="C24" s="42">
        <v>19339.580000000002</v>
      </c>
      <c r="D24" s="34"/>
      <c r="E24" s="32">
        <v>2721</v>
      </c>
      <c r="F24" s="32" t="s">
        <v>36</v>
      </c>
      <c r="G24" s="35">
        <v>1350</v>
      </c>
    </row>
    <row r="25" spans="1:7" s="36" customFormat="1" ht="23.25" x14ac:dyDescent="0.25">
      <c r="A25" s="41">
        <v>43094</v>
      </c>
      <c r="B25" s="32" t="s">
        <v>37</v>
      </c>
      <c r="C25" s="42">
        <v>5023.2700000000004</v>
      </c>
      <c r="D25" s="34"/>
      <c r="E25" s="32">
        <v>2731</v>
      </c>
      <c r="F25" s="32" t="s">
        <v>38</v>
      </c>
      <c r="G25" s="35">
        <v>3320</v>
      </c>
    </row>
    <row r="26" spans="1:7" s="36" customFormat="1" ht="23.25" x14ac:dyDescent="0.25">
      <c r="A26" s="41">
        <v>43095</v>
      </c>
      <c r="B26" s="32" t="s">
        <v>39</v>
      </c>
      <c r="C26" s="42">
        <v>753.49</v>
      </c>
      <c r="D26" s="34"/>
      <c r="E26" s="32">
        <v>2941</v>
      </c>
      <c r="F26" s="32" t="s">
        <v>40</v>
      </c>
      <c r="G26" s="35">
        <v>50.36</v>
      </c>
    </row>
    <row r="27" spans="1:7" s="36" customFormat="1" ht="23.25" x14ac:dyDescent="0.25">
      <c r="A27" s="41">
        <v>43110</v>
      </c>
      <c r="B27" s="32" t="s">
        <v>41</v>
      </c>
      <c r="C27" s="42">
        <v>7879</v>
      </c>
      <c r="D27" s="34"/>
      <c r="E27" s="32">
        <v>2961</v>
      </c>
      <c r="F27" s="32" t="s">
        <v>42</v>
      </c>
      <c r="G27" s="35">
        <v>25652.11</v>
      </c>
    </row>
    <row r="28" spans="1:7" s="36" customFormat="1" ht="23.25" x14ac:dyDescent="0.25">
      <c r="A28" s="41">
        <v>43310</v>
      </c>
      <c r="B28" s="32" t="s">
        <v>43</v>
      </c>
      <c r="C28" s="42">
        <v>13190</v>
      </c>
      <c r="D28" s="34"/>
      <c r="E28" s="32">
        <v>2981</v>
      </c>
      <c r="F28" s="32" t="s">
        <v>44</v>
      </c>
      <c r="G28" s="35">
        <v>8821.7999999999993</v>
      </c>
    </row>
    <row r="29" spans="1:7" s="36" customFormat="1" x14ac:dyDescent="0.25">
      <c r="A29" s="41">
        <v>43420</v>
      </c>
      <c r="B29" s="32" t="s">
        <v>45</v>
      </c>
      <c r="C29" s="42">
        <v>2952</v>
      </c>
      <c r="D29" s="34"/>
      <c r="E29" s="32"/>
      <c r="F29" s="40" t="s">
        <v>46</v>
      </c>
      <c r="G29" s="43">
        <f>SUM(G30:G47)</f>
        <v>925472.68999999983</v>
      </c>
    </row>
    <row r="30" spans="1:7" s="36" customFormat="1" x14ac:dyDescent="0.25">
      <c r="A30" s="41">
        <v>43424</v>
      </c>
      <c r="B30" s="32" t="s">
        <v>47</v>
      </c>
      <c r="C30" s="42">
        <v>360</v>
      </c>
      <c r="D30" s="34"/>
      <c r="E30" s="32">
        <v>3111</v>
      </c>
      <c r="F30" s="32" t="s">
        <v>48</v>
      </c>
      <c r="G30" s="35">
        <v>409508</v>
      </c>
    </row>
    <row r="31" spans="1:7" s="36" customFormat="1" x14ac:dyDescent="0.25">
      <c r="A31" s="41"/>
      <c r="B31" s="32"/>
      <c r="C31" s="42"/>
      <c r="D31" s="34"/>
      <c r="E31" s="32">
        <v>3121</v>
      </c>
      <c r="F31" s="32" t="s">
        <v>49</v>
      </c>
      <c r="G31" s="35">
        <v>547.79999999999995</v>
      </c>
    </row>
    <row r="32" spans="1:7" s="36" customFormat="1" x14ac:dyDescent="0.25">
      <c r="A32" s="41"/>
      <c r="B32" s="32"/>
      <c r="C32" s="42"/>
      <c r="D32" s="34"/>
      <c r="E32" s="32">
        <v>3131</v>
      </c>
      <c r="F32" s="32" t="s">
        <v>50</v>
      </c>
      <c r="G32" s="35">
        <v>1792</v>
      </c>
    </row>
    <row r="33" spans="1:7" s="36" customFormat="1" x14ac:dyDescent="0.25">
      <c r="A33" s="41"/>
      <c r="B33" s="32"/>
      <c r="C33" s="42"/>
      <c r="D33" s="34"/>
      <c r="E33" s="32">
        <v>3141</v>
      </c>
      <c r="F33" s="32" t="s">
        <v>51</v>
      </c>
      <c r="G33" s="35">
        <v>3640</v>
      </c>
    </row>
    <row r="34" spans="1:7" s="36" customFormat="1" x14ac:dyDescent="0.25">
      <c r="A34" s="41"/>
      <c r="B34" s="32"/>
      <c r="C34" s="42"/>
      <c r="D34" s="34"/>
      <c r="E34" s="32">
        <v>3151</v>
      </c>
      <c r="F34" s="32" t="s">
        <v>52</v>
      </c>
      <c r="G34" s="35">
        <v>729.64</v>
      </c>
    </row>
    <row r="35" spans="1:7" s="36" customFormat="1" x14ac:dyDescent="0.25">
      <c r="A35" s="41"/>
      <c r="B35" s="40" t="s">
        <v>53</v>
      </c>
      <c r="C35" s="38">
        <f>SUM(C36:C38)</f>
        <v>23761.870000000003</v>
      </c>
      <c r="D35" s="34"/>
      <c r="E35" s="32">
        <v>3261</v>
      </c>
      <c r="F35" s="32" t="s">
        <v>54</v>
      </c>
      <c r="G35" s="35">
        <v>928</v>
      </c>
    </row>
    <row r="36" spans="1:7" s="36" customFormat="1" ht="23.25" x14ac:dyDescent="0.25">
      <c r="A36" s="41">
        <v>51991</v>
      </c>
      <c r="B36" s="32" t="s">
        <v>55</v>
      </c>
      <c r="C36" s="42">
        <v>8171</v>
      </c>
      <c r="D36" s="34"/>
      <c r="E36" s="32">
        <v>3311</v>
      </c>
      <c r="F36" s="32" t="s">
        <v>56</v>
      </c>
      <c r="G36" s="35">
        <v>9860</v>
      </c>
    </row>
    <row r="37" spans="1:7" s="36" customFormat="1" ht="23.25" x14ac:dyDescent="0.25">
      <c r="A37" s="41"/>
      <c r="B37" s="32"/>
      <c r="C37" s="33"/>
      <c r="D37" s="34"/>
      <c r="E37" s="32">
        <v>3321</v>
      </c>
      <c r="F37" s="32" t="s">
        <v>57</v>
      </c>
      <c r="G37" s="35">
        <v>289043.01</v>
      </c>
    </row>
    <row r="38" spans="1:7" s="36" customFormat="1" x14ac:dyDescent="0.25">
      <c r="A38" s="41">
        <v>51999</v>
      </c>
      <c r="B38" s="32" t="s">
        <v>58</v>
      </c>
      <c r="C38" s="42">
        <f>15590+0.87</f>
        <v>15590.87</v>
      </c>
      <c r="D38" s="34"/>
      <c r="E38" s="32">
        <v>3341</v>
      </c>
      <c r="F38" s="32" t="s">
        <v>59</v>
      </c>
      <c r="G38" s="35">
        <v>15000</v>
      </c>
    </row>
    <row r="39" spans="1:7" s="36" customFormat="1" x14ac:dyDescent="0.25">
      <c r="A39" s="41"/>
      <c r="B39" s="32"/>
      <c r="C39" s="42"/>
      <c r="D39" s="34"/>
      <c r="E39" s="32">
        <v>3361</v>
      </c>
      <c r="F39" s="32" t="s">
        <v>60</v>
      </c>
      <c r="G39" s="35">
        <v>1277.46</v>
      </c>
    </row>
    <row r="40" spans="1:7" s="36" customFormat="1" x14ac:dyDescent="0.25">
      <c r="A40" s="41"/>
      <c r="B40" s="32"/>
      <c r="C40" s="38"/>
      <c r="D40" s="34"/>
      <c r="E40" s="32">
        <v>3411</v>
      </c>
      <c r="F40" s="32" t="s">
        <v>61</v>
      </c>
      <c r="G40" s="35">
        <v>9377.44</v>
      </c>
    </row>
    <row r="41" spans="1:7" s="36" customFormat="1" x14ac:dyDescent="0.25">
      <c r="A41" s="41"/>
      <c r="B41" s="32"/>
      <c r="C41" s="42"/>
      <c r="D41" s="34"/>
      <c r="E41" s="32">
        <v>3471</v>
      </c>
      <c r="F41" s="32" t="s">
        <v>62</v>
      </c>
      <c r="G41" s="35">
        <v>1276</v>
      </c>
    </row>
    <row r="42" spans="1:7" s="36" customFormat="1" ht="23.25" x14ac:dyDescent="0.25">
      <c r="A42" s="41"/>
      <c r="B42" s="32"/>
      <c r="C42" s="33"/>
      <c r="D42" s="34"/>
      <c r="E42" s="32">
        <v>3511</v>
      </c>
      <c r="F42" s="32" t="s">
        <v>63</v>
      </c>
      <c r="G42" s="35">
        <v>16240</v>
      </c>
    </row>
    <row r="43" spans="1:7" s="36" customFormat="1" ht="23.25" x14ac:dyDescent="0.25">
      <c r="A43" s="41"/>
      <c r="B43" s="40" t="s">
        <v>64</v>
      </c>
      <c r="C43" s="38">
        <f>SUM(C44:C45)</f>
        <v>9640</v>
      </c>
      <c r="D43" s="34"/>
      <c r="E43" s="32">
        <v>3551</v>
      </c>
      <c r="F43" s="32" t="s">
        <v>65</v>
      </c>
      <c r="G43" s="35">
        <v>26599.34</v>
      </c>
    </row>
    <row r="44" spans="1:7" s="36" customFormat="1" ht="23.25" x14ac:dyDescent="0.25">
      <c r="A44" s="41">
        <v>61210</v>
      </c>
      <c r="B44" s="32" t="s">
        <v>66</v>
      </c>
      <c r="C44" s="42">
        <v>4640</v>
      </c>
      <c r="D44" s="34"/>
      <c r="E44" s="32">
        <v>3571</v>
      </c>
      <c r="F44" s="32" t="s">
        <v>67</v>
      </c>
      <c r="G44" s="35">
        <v>82000</v>
      </c>
    </row>
    <row r="45" spans="1:7" s="36" customFormat="1" x14ac:dyDescent="0.25">
      <c r="A45" s="41">
        <v>61710</v>
      </c>
      <c r="B45" s="32" t="s">
        <v>68</v>
      </c>
      <c r="C45" s="42">
        <v>5000</v>
      </c>
      <c r="D45" s="34"/>
      <c r="E45" s="32">
        <v>3751</v>
      </c>
      <c r="F45" s="32" t="s">
        <v>69</v>
      </c>
      <c r="G45" s="35">
        <v>1681</v>
      </c>
    </row>
    <row r="46" spans="1:7" s="36" customFormat="1" x14ac:dyDescent="0.25">
      <c r="A46" s="41"/>
      <c r="B46" s="32"/>
      <c r="C46" s="33"/>
      <c r="D46" s="34"/>
      <c r="E46" s="32">
        <v>3821</v>
      </c>
      <c r="F46" s="32" t="s">
        <v>70</v>
      </c>
      <c r="G46" s="35">
        <v>39788</v>
      </c>
    </row>
    <row r="47" spans="1:7" s="36" customFormat="1" ht="23.25" x14ac:dyDescent="0.25">
      <c r="A47" s="41"/>
      <c r="B47" s="32"/>
      <c r="C47" s="42"/>
      <c r="D47" s="34"/>
      <c r="E47" s="32">
        <v>3951</v>
      </c>
      <c r="F47" s="32" t="s">
        <v>71</v>
      </c>
      <c r="G47" s="35">
        <v>16185</v>
      </c>
    </row>
    <row r="48" spans="1:7" s="36" customFormat="1" ht="23.25" x14ac:dyDescent="0.25">
      <c r="A48" s="41"/>
      <c r="B48" s="32"/>
      <c r="C48" s="38"/>
      <c r="D48" s="34"/>
      <c r="E48" s="32"/>
      <c r="F48" s="40" t="s">
        <v>72</v>
      </c>
      <c r="G48" s="43">
        <f>SUM(G49:G54)</f>
        <v>192921.88</v>
      </c>
    </row>
    <row r="49" spans="1:7" s="36" customFormat="1" x14ac:dyDescent="0.25">
      <c r="A49" s="41"/>
      <c r="B49" s="40" t="s">
        <v>73</v>
      </c>
      <c r="C49" s="38">
        <f>SUM(C50:C52)</f>
        <v>4205804.78</v>
      </c>
      <c r="D49" s="34"/>
      <c r="E49" s="32">
        <v>4211</v>
      </c>
      <c r="F49" s="32" t="s">
        <v>74</v>
      </c>
      <c r="G49" s="35">
        <v>75920</v>
      </c>
    </row>
    <row r="50" spans="1:7" s="36" customFormat="1" x14ac:dyDescent="0.25">
      <c r="A50" s="41">
        <v>81110</v>
      </c>
      <c r="B50" s="32" t="s">
        <v>75</v>
      </c>
      <c r="C50" s="42">
        <f>4024516.52+84566.37+5296.28+83477.41+5064</f>
        <v>4202920.58</v>
      </c>
      <c r="D50" s="34"/>
      <c r="E50" s="32">
        <v>4411</v>
      </c>
      <c r="F50" s="32" t="s">
        <v>76</v>
      </c>
      <c r="G50" s="35">
        <v>1030</v>
      </c>
    </row>
    <row r="51" spans="1:7" s="36" customFormat="1" ht="23.25" x14ac:dyDescent="0.25">
      <c r="A51" s="41">
        <v>81120</v>
      </c>
      <c r="B51" s="32" t="s">
        <v>77</v>
      </c>
      <c r="C51" s="42">
        <v>2884.2</v>
      </c>
      <c r="D51" s="34"/>
      <c r="E51" s="32">
        <v>4431</v>
      </c>
      <c r="F51" s="32" t="s">
        <v>78</v>
      </c>
      <c r="G51" s="35">
        <v>95211.5</v>
      </c>
    </row>
    <row r="52" spans="1:7" s="36" customFormat="1" ht="23.25" x14ac:dyDescent="0.25">
      <c r="A52" s="41"/>
      <c r="B52" s="32"/>
      <c r="C52" s="42"/>
      <c r="D52" s="34"/>
      <c r="E52" s="32">
        <v>4451</v>
      </c>
      <c r="F52" s="32" t="s">
        <v>79</v>
      </c>
      <c r="G52" s="35">
        <v>10720</v>
      </c>
    </row>
    <row r="53" spans="1:7" s="36" customFormat="1" x14ac:dyDescent="0.25">
      <c r="A53" s="41"/>
      <c r="B53" s="32"/>
      <c r="C53" s="33"/>
      <c r="D53" s="34"/>
      <c r="E53" s="32">
        <v>4521</v>
      </c>
      <c r="F53" s="32" t="s">
        <v>80</v>
      </c>
      <c r="G53" s="35">
        <f>14903.07-4967.69</f>
        <v>9935.380000000001</v>
      </c>
    </row>
    <row r="54" spans="1:7" s="36" customFormat="1" ht="23.25" x14ac:dyDescent="0.25">
      <c r="A54" s="41"/>
      <c r="B54" s="32"/>
      <c r="C54" s="38"/>
      <c r="D54" s="34"/>
      <c r="E54" s="32">
        <v>4611</v>
      </c>
      <c r="F54" s="32" t="s">
        <v>81</v>
      </c>
      <c r="G54" s="35">
        <v>105</v>
      </c>
    </row>
    <row r="55" spans="1:7" s="36" customFormat="1" x14ac:dyDescent="0.25">
      <c r="A55" s="41"/>
      <c r="B55" s="40" t="s">
        <v>82</v>
      </c>
      <c r="C55" s="38">
        <f>SUM(C56:C59)</f>
        <v>1271074.52</v>
      </c>
      <c r="D55" s="34"/>
      <c r="E55" s="32"/>
      <c r="F55" s="32" t="s">
        <v>83</v>
      </c>
      <c r="G55" s="43">
        <f>SUM(G56:G58)</f>
        <v>73051.92</v>
      </c>
    </row>
    <row r="56" spans="1:7" s="36" customFormat="1" ht="23.25" x14ac:dyDescent="0.25">
      <c r="A56" s="41">
        <v>82110</v>
      </c>
      <c r="B56" s="32" t="s">
        <v>84</v>
      </c>
      <c r="C56" s="42">
        <f>394474.12+394474.12</f>
        <v>788948.24</v>
      </c>
      <c r="D56" s="34"/>
      <c r="E56" s="32">
        <v>515</v>
      </c>
      <c r="F56" s="32" t="s">
        <v>85</v>
      </c>
      <c r="G56" s="35">
        <v>31800</v>
      </c>
    </row>
    <row r="57" spans="1:7" s="36" customFormat="1" ht="23.25" x14ac:dyDescent="0.25">
      <c r="A57" s="41">
        <v>82120</v>
      </c>
      <c r="B57" s="32" t="s">
        <v>86</v>
      </c>
      <c r="C57" s="42">
        <v>198.39</v>
      </c>
      <c r="D57" s="34"/>
      <c r="E57" s="32">
        <v>567</v>
      </c>
      <c r="F57" s="32" t="s">
        <v>87</v>
      </c>
      <c r="G57" s="35">
        <v>17574</v>
      </c>
    </row>
    <row r="58" spans="1:7" s="36" customFormat="1" ht="23.25" x14ac:dyDescent="0.25">
      <c r="A58" s="41">
        <v>82130</v>
      </c>
      <c r="B58" s="32" t="s">
        <v>88</v>
      </c>
      <c r="C58" s="42">
        <v>481927.89</v>
      </c>
      <c r="D58" s="34"/>
      <c r="E58" s="32">
        <v>597</v>
      </c>
      <c r="F58" s="32" t="s">
        <v>89</v>
      </c>
      <c r="G58" s="35">
        <v>23677.919999999998</v>
      </c>
    </row>
    <row r="59" spans="1:7" s="36" customFormat="1" x14ac:dyDescent="0.25">
      <c r="A59" s="41"/>
      <c r="B59" s="32"/>
      <c r="C59" s="38"/>
      <c r="D59" s="34"/>
      <c r="E59" s="32"/>
      <c r="F59" s="40" t="s">
        <v>90</v>
      </c>
      <c r="G59" s="44">
        <f>SUM(G60:G61)</f>
        <v>2875001.3200000003</v>
      </c>
    </row>
    <row r="60" spans="1:7" s="36" customFormat="1" x14ac:dyDescent="0.25">
      <c r="A60" s="41"/>
      <c r="B60" s="32"/>
      <c r="C60" s="42"/>
      <c r="D60" s="34"/>
      <c r="E60" s="32">
        <v>6121</v>
      </c>
      <c r="F60" s="32" t="s">
        <v>91</v>
      </c>
      <c r="G60" s="35">
        <v>1744532.3</v>
      </c>
    </row>
    <row r="61" spans="1:7" s="36" customFormat="1" ht="23.25" x14ac:dyDescent="0.25">
      <c r="A61" s="41"/>
      <c r="B61" s="40" t="s">
        <v>92</v>
      </c>
      <c r="C61" s="38">
        <f>SUM(C62)</f>
        <v>3500000</v>
      </c>
      <c r="D61" s="34"/>
      <c r="E61" s="32">
        <v>6141</v>
      </c>
      <c r="F61" s="32" t="s">
        <v>93</v>
      </c>
      <c r="G61" s="35">
        <v>1130469.02</v>
      </c>
    </row>
    <row r="62" spans="1:7" s="36" customFormat="1" x14ac:dyDescent="0.25">
      <c r="A62" s="41"/>
      <c r="B62" s="32" t="s">
        <v>94</v>
      </c>
      <c r="C62" s="42">
        <v>3500000</v>
      </c>
      <c r="D62" s="34"/>
      <c r="E62" s="32"/>
      <c r="F62" s="40" t="s">
        <v>95</v>
      </c>
      <c r="G62" s="44">
        <f>SUM(G63:G64)</f>
        <v>410063.12</v>
      </c>
    </row>
    <row r="63" spans="1:7" s="36" customFormat="1" ht="23.25" x14ac:dyDescent="0.25">
      <c r="A63" s="31"/>
      <c r="B63" s="45"/>
      <c r="C63" s="42"/>
      <c r="D63" s="34"/>
      <c r="E63" s="32">
        <v>9111</v>
      </c>
      <c r="F63" s="32" t="s">
        <v>96</v>
      </c>
      <c r="G63" s="35">
        <v>279852.78000000003</v>
      </c>
    </row>
    <row r="64" spans="1:7" s="36" customFormat="1" ht="23.25" x14ac:dyDescent="0.25">
      <c r="A64" s="31"/>
      <c r="B64" s="45"/>
      <c r="C64" s="42"/>
      <c r="D64" s="34"/>
      <c r="E64" s="32">
        <v>9211</v>
      </c>
      <c r="F64" s="32" t="s">
        <v>97</v>
      </c>
      <c r="G64" s="35">
        <v>130210.34</v>
      </c>
    </row>
    <row r="65" spans="1:7" x14ac:dyDescent="0.25">
      <c r="A65" s="22"/>
      <c r="B65" s="21"/>
      <c r="C65" s="2"/>
      <c r="D65" s="19"/>
      <c r="E65" s="23"/>
      <c r="F65" s="24"/>
      <c r="G65" s="20"/>
    </row>
    <row r="66" spans="1:7" x14ac:dyDescent="0.25">
      <c r="A66" s="25"/>
      <c r="B66" s="26" t="s">
        <v>98</v>
      </c>
      <c r="C66" s="27">
        <f>C55+C49+C43+C35+C17+C8+C61</f>
        <v>9178187.5300000012</v>
      </c>
      <c r="D66" s="28"/>
      <c r="E66" s="29"/>
      <c r="F66" s="26" t="s">
        <v>99</v>
      </c>
      <c r="G66" s="30">
        <f>G62+G59+G55+G48+G29+G9+G5</f>
        <v>5878185.8300000001</v>
      </c>
    </row>
  </sheetData>
  <mergeCells count="5">
    <mergeCell ref="A1:G1"/>
    <mergeCell ref="A2:G2"/>
    <mergeCell ref="A3:G3"/>
    <mergeCell ref="A4:C4"/>
    <mergeCell ref="E4:G4"/>
  </mergeCells>
  <pageMargins left="3.937007874015748E-2" right="3.937007874015748E-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2018-09-10T18:58:49Z</cp:lastPrinted>
  <dcterms:created xsi:type="dcterms:W3CDTF">2018-09-10T18:54:25Z</dcterms:created>
  <dcterms:modified xsi:type="dcterms:W3CDTF">2018-09-10T18:59:07Z</dcterms:modified>
</cp:coreProperties>
</file>